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  <sheet name="Sheet2" sheetId="2" r:id="rId2"/>
  </sheets>
  <definedNames>
    <definedName name="_xlnm._FilterDatabase" localSheetId="0" hidden="1">Sheet1!$A$3:$D$28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<sst xmlns="http://schemas.openxmlformats.org/spreadsheetml/2006/main" count="237" uniqueCount="121">
  <si>
    <t>中南民族大学2023年教师岗位公开招聘计划需求表</t>
  </si>
  <si>
    <t>用人部门</t>
  </si>
  <si>
    <t>用人岗位</t>
  </si>
  <si>
    <t>用人数量</t>
  </si>
  <si>
    <t>学科专业条件</t>
  </si>
  <si>
    <t>考生身份条件</t>
  </si>
  <si>
    <t>学历学位
条件</t>
  </si>
  <si>
    <t>专业技术
资格条件</t>
  </si>
  <si>
    <t>工作经历条件</t>
  </si>
  <si>
    <t>备注</t>
  </si>
  <si>
    <t>高层次</t>
  </si>
  <si>
    <t>普通
师资</t>
  </si>
  <si>
    <t>学科目录</t>
  </si>
  <si>
    <t>方向条件</t>
  </si>
  <si>
    <t>法学院</t>
  </si>
  <si>
    <t>教学科研岗</t>
  </si>
  <si>
    <t>0301法学</t>
  </si>
  <si>
    <t>刑法学、民法学、理论法学（含法史学、民族法学、党内法规学）等专业方向。</t>
  </si>
  <si>
    <t>不限</t>
  </si>
  <si>
    <t>博士研究生</t>
  </si>
  <si>
    <t>文学与新闻传播学院</t>
  </si>
  <si>
    <t>0501中国语言文学
0503新闻传播学</t>
  </si>
  <si>
    <t>中国语言文学、新闻传播学相关专业。</t>
  </si>
  <si>
    <t>美术学院</t>
  </si>
  <si>
    <t xml:space="preserve">0813建筑学
0814土木工程
</t>
  </si>
  <si>
    <t xml:space="preserve">建筑学专业（建筑设计与理论研究方向）、土木工程专业（建筑与土木工程研究方向）。
</t>
  </si>
  <si>
    <t>1403设计学</t>
  </si>
  <si>
    <t>设计学专业（设计理论研究方向）。</t>
  </si>
  <si>
    <t>1301艺术学
1356美术与书法</t>
  </si>
  <si>
    <t>美术学专业，中国画-山水研究，油画研究方向。
动画专业，三维动画研究方向。</t>
  </si>
  <si>
    <t>硕士研究生及以上</t>
  </si>
  <si>
    <t>民族学与社会学学院</t>
  </si>
  <si>
    <t>0304民族学
06历史学
0303社会学
0402心理学
0712科学技术史</t>
  </si>
  <si>
    <t>民族学、马克思主义民族理论与政策、中国少数民族经济、中国少数民族史、中国少数民族艺术专业及相关方向。
中国史、世界史专业（古代史、近现代史相关方向）。
社会学、心理学、社会工作、人类学、民俗学、女性学、家政学、老年学专业（民族社会工作、农村社会工作、家庭社会工作、医务社会工作、青少年社会工作、发展心理学、心理咨询、应用心理学）相关方向。
社会学、人口学专业（农村社会学、民族社会学、发展社会学等方向）。
考古学或考古学及博物馆学专业（考古学、博物馆学、文化遗产保护等研究方向）；
科技考古专业（科技考古与文化遗产科学、考古学与博物馆学相关方向）。</t>
  </si>
  <si>
    <t>外语学院</t>
  </si>
  <si>
    <t>0501中国语言文学
0201理论经济学
0202应用经济学
0401教育学
0502外国语言文学
0503新闻传播学
0551翻译
1202工商管理学
0101哲学</t>
  </si>
  <si>
    <t>英语语言文学、日语语言文学、翻译学、经济类、管理类等相关专业方向。</t>
  </si>
  <si>
    <t>经济学院</t>
  </si>
  <si>
    <t>0201理论经济学
0202应用经济学</t>
  </si>
  <si>
    <t>经济学类专业（经济学类研究方向）、金融学、经济统计学专业（经济学类研究方向）。</t>
  </si>
  <si>
    <t>管理学院</t>
  </si>
  <si>
    <t xml:space="preserve">1202工商管理学
1251工商管理
0202应用经济学
1201管理科学与工程
0812计算机科学与技术
0701数学
0714统计学
1205信息资源管理
1255图书情报
0835软件工程
</t>
  </si>
  <si>
    <t>企业管理、财务管理、会计学、旅游管理、技术经济及管理、人力资源管理等专业方向。
管理科学与工程、计算机科学与技术、应用数学、应用统计、情报学、软件工程、人工智能等专业（信息管理与电子商务、大数据管理及应用相关研究方向）。</t>
  </si>
  <si>
    <t>公共管理学院</t>
  </si>
  <si>
    <t>0302政治学
1204公共管理学
1252公共管理
12管理学</t>
  </si>
  <si>
    <t>政治学理论、中外政治制度、国际政治、国际关系、外交学专业（研究方向不限）。
劳动与社会保障专业（医疗保险与健康保障相关方向）。
土地资源管理专业（土地利用规划和土地管理政策相关方向）。
行政管理专业（基层治理、数字政府、公共危机管理、国家安全行政学理论，公共政策等相关方向）。</t>
  </si>
  <si>
    <t>教育学院</t>
  </si>
  <si>
    <t>0401教育学
0402心理学
0812计算机科学与技术</t>
  </si>
  <si>
    <t>基础心理学专业，认知神级科学相关方向或发展与教育心理学专业（教育心理学或心理健康教育相关方向）。
教育技术学或计算机应用技术（教育信息技术方向）专业。</t>
  </si>
  <si>
    <t>计算机科学学院</t>
  </si>
  <si>
    <t>0812计算机科学与技术
0835软件工程
0839网络空间安全
0809电子科学与技术
0810信息与通信工程
0808电气工程
0811控制科学与工程
0801机械工程
0805材料科学与工程
0705地理学
0831生物医学工程
0701数学
0702物理学
0710生物学
1404遥感科学与技术</t>
  </si>
  <si>
    <t>计算机类等相关专业（模式识别、大数据、网络、信息安全类、区块链、机器学习、深度学习等相关方向）。
网络信息、通信与信息系统、电子信息技术、信号处理、信息科学、轨道交通技术等相关专业。
电气技术、高电压技术、脉冲功率与等离子体技术、电力电子技术、电力系统及其自动化、控制理论与控制工程、系统工程等相关专业。
机械设计制造、先进制造技术、材料加工工程（指物理类加工）等相关专业。
生物信息学、等离子体物理等相关专业（遥感图像、医学图像处理等相关方向）。</t>
  </si>
  <si>
    <t>数学与统计学学院</t>
  </si>
  <si>
    <t>0701数学
0714统计学
0812计算机科学与技术
0811控制科学与工程</t>
  </si>
  <si>
    <t>数学专业（随机分析、动力系统、偏微分方程、代数学、几何分析方向）。
统计学专业（数理统计、经济统计、应用统计相关方向）。
计算机科学与技术专业及控制科学与工程专业（计算机应用技术、大数据相关方向、智能计算与图像处理、密码学相关方向）。</t>
  </si>
  <si>
    <t>电子信息工程学院</t>
  </si>
  <si>
    <t>1401集成电路科学与工程
0802机械工程
0809电子科学与技术
0804仪器科学与技术
0810信息与通信工程
0811控制科学与工程
0803光学工程
0812计算机科学与技术
0835软件工程
0831生物医学工程
0808电气工程
0711系统科学
0702物理学
0854电子信息
1405智能科学与技术</t>
  </si>
  <si>
    <t>电子信息、计算机类及相关专业（现代电子系统设计、集成电路设计与分析、数模混合信号SOC设计、精密仪器、无线通信、光通信、模式识别与人工智能、大数据分析、信息安全、物联网、传感技术等相关方向）。</t>
  </si>
  <si>
    <t>生物医学工程学院</t>
  </si>
  <si>
    <t>0831生物医学工程</t>
  </si>
  <si>
    <t>生物医学工程及相关专业（生物医学传感、生物医学材料、医学信息检测与处理、医疗设备与器械研发等相关方向）。</t>
  </si>
  <si>
    <t>化学与材料科学学院</t>
  </si>
  <si>
    <t>0703化学
0805材料科学与工程
0817化学工程与技术
0702物理学
0803光学工程</t>
  </si>
  <si>
    <t>物理化学、有机化学、高分子化学与物理、分析化学、材料化学、无机化学、材料物理与化学、化学工程、材料科学与工程、材料学、无机化学材料及相关专业（能源材料、催化材料、高分子合成、高分子物理、光电器件、纳米材料、高分子材料、生物分析与传感、合成化学等研究方向）。</t>
  </si>
  <si>
    <t>达到学校预备师资考核条件或海外优秀人才引进条件。</t>
  </si>
  <si>
    <t>资源与环境学院</t>
  </si>
  <si>
    <t>0806冶金工程
0819矿业工程
0815水利工程
0830环境科学与工程
0814土木工程
0828农业工程
0805材料科学与工程
0817化学工程与技术</t>
  </si>
  <si>
    <t>水文学及水资源、地下水科学与工程、农业水土工程、矿物加工工程、冶金物理化学、钢铁冶金、有色金属冶金、环境工程、环境科学、给排水、市政工程及相关专业（水资源、水环境、资源开发利用、大气污染控制、固废处理、水处理、土壤处理相关方向）。</t>
  </si>
  <si>
    <t>生命科学学院</t>
  </si>
  <si>
    <t>0710生物学</t>
  </si>
  <si>
    <t>生物技术专业（生物信息学、细胞发育生物学、生物资源学方向相关）。
生物工程专业（生物工程、合成生物学方向）。
生物制药专业（生物制药、制药工程方向）。
食品质量与安全专业（食品工程、食品科学方向）。</t>
  </si>
  <si>
    <t>药学院</t>
  </si>
  <si>
    <t>1007药学
1008中药学
0710生物学
0703化学</t>
  </si>
  <si>
    <t>药学、中药学相关专业（药学、中药学、生物学研究方向）。</t>
  </si>
  <si>
    <t>马克思主义学院</t>
  </si>
  <si>
    <t>0305马克思主义理论
0307党史党建
0302政治学
0101哲学
06历史学
0401教育学
0201理论经济学
0202应用经济学
0303社会学</t>
  </si>
  <si>
    <t>马克思主义理论、党史党建、政治学、哲学、历史学、教育学、经济学、社会学一级学科相关专业。</t>
  </si>
  <si>
    <t>体育学院</t>
  </si>
  <si>
    <t>0403体育学</t>
  </si>
  <si>
    <t>运动人体科学专业（人体解剖、运动生理相关方向）。
体育人文社会学专业（社会体育、体育经济相关方向）。</t>
  </si>
  <si>
    <t>体育教育、运动训练等专业（健美操专项、羽毛球专项，运动等级一级及以上，同等条件下运动健将优先）</t>
  </si>
  <si>
    <t>音乐舞蹈学院</t>
  </si>
  <si>
    <t>1301艺术学
1353舞蹈</t>
  </si>
  <si>
    <t>舞蹈学专业（舞蹈基本功方向）。
舞蹈学专业，舞蹈教育、舞蹈编创与理论研究（高层次人才）。</t>
  </si>
  <si>
    <t>中华民族共同体研究院</t>
  </si>
  <si>
    <t>0304民族学
06历史学
0302政治学</t>
  </si>
  <si>
    <t>马克思主义民族理论与政策专业，中国古代史、中国近代史专业，中共党史专业。</t>
  </si>
  <si>
    <t>合计</t>
  </si>
  <si>
    <t>序号</t>
  </si>
  <si>
    <t>学院</t>
  </si>
  <si>
    <t>学生数</t>
  </si>
  <si>
    <t>按学生人数测算A</t>
  </si>
  <si>
    <t>课时数</t>
  </si>
  <si>
    <t>按课时数测算数B</t>
  </si>
  <si>
    <t>学科情况</t>
  </si>
  <si>
    <t>按学科情况核增编制数C</t>
  </si>
  <si>
    <t>本科专业数</t>
  </si>
  <si>
    <t>测算数D</t>
  </si>
  <si>
    <t>本科</t>
  </si>
  <si>
    <t>硕士</t>
  </si>
  <si>
    <t>博士</t>
  </si>
  <si>
    <t>专业课课时
(本科)</t>
  </si>
  <si>
    <t>专业课课时
(研究生)</t>
  </si>
  <si>
    <t>公共课课时（本科生）</t>
  </si>
  <si>
    <t>博士一级学科</t>
  </si>
  <si>
    <t>优势学科</t>
  </si>
  <si>
    <t>重点学科</t>
  </si>
  <si>
    <t>重点培育学科</t>
  </si>
  <si>
    <t>培育学科</t>
  </si>
  <si>
    <t>专业硕士学位点</t>
  </si>
  <si>
    <r>
      <rPr>
        <sz val="10"/>
        <rFont val="仿宋_GB2312"/>
        <charset val="134"/>
      </rPr>
      <t>马克思主义学院</t>
    </r>
  </si>
  <si>
    <t>生师比</t>
  </si>
  <si>
    <t>专任教师测算数A</t>
  </si>
  <si>
    <t>课时量</t>
  </si>
  <si>
    <t>公共课测算苏A</t>
  </si>
  <si>
    <t>专业教师测算数B</t>
  </si>
  <si>
    <t>一比三百五</t>
  </si>
  <si>
    <t>公共课测算数B</t>
  </si>
  <si>
    <t>专业教师平均数</t>
  </si>
  <si>
    <t>公共课教师总人数</t>
  </si>
  <si>
    <t>总人数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</si>
</sst>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7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sz val="10"/>
      <name val="Times New Roman"/>
      <charset val="134"/>
    </font>
    <font>
      <sz val="11"/>
      <color rgb="FFFF0000"/>
      <name val="等线"/>
      <charset val="134"/>
      <scheme val="minor"/>
    </font>
    <font>
      <sz val="18"/>
      <name val="方正小标宋简体"/>
      <charset val="134"/>
    </font>
    <font>
      <b/>
      <sz val="10"/>
      <name val="等线"/>
      <charset val="134"/>
      <scheme val="minor"/>
    </font>
    <font>
      <b/>
      <sz val="9"/>
      <name val="等线"/>
      <charset val="134"/>
      <scheme val="minor"/>
    </font>
    <font>
      <b/>
      <sz val="9"/>
      <name val="宋体"/>
      <charset val="134"/>
    </font>
    <font>
      <b/>
      <sz val="8"/>
      <name val="宋体"/>
      <charset val="134"/>
    </font>
    <font>
      <b/>
      <sz val="8"/>
      <name val="等线"/>
      <charset val="134"/>
      <scheme val="minor"/>
    </font>
    <font>
      <sz val="8"/>
      <name val="仿宋_GB2312"/>
      <charset val="134"/>
    </font>
    <font>
      <sz val="9"/>
      <name val="仿宋_GB2312"/>
      <charset val="134"/>
    </font>
    <font>
      <sz val="10"/>
      <name val="宋体"/>
      <charset val="134"/>
    </font>
    <font>
      <sz val="8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20" applyNumberFormat="0" applyAlignment="0" applyProtection="0">
      <alignment vertical="center"/>
    </xf>
    <xf numFmtId="0" fontId="29" fillId="12" borderId="16" applyNumberFormat="0" applyAlignment="0" applyProtection="0">
      <alignment vertical="center"/>
    </xf>
    <xf numFmtId="0" fontId="30" fillId="13" borderId="21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5" fillId="0" borderId="0"/>
  </cellStyleXfs>
  <cellXfs count="6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77" fontId="2" fillId="0" borderId="7" xfId="0" applyNumberFormat="1" applyFont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 wrapText="1"/>
    </xf>
    <xf numFmtId="177" fontId="1" fillId="0" borderId="8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7" fontId="5" fillId="0" borderId="7" xfId="0" applyNumberFormat="1" applyFont="1" applyBorder="1" applyAlignment="1">
      <alignment horizontal="center" vertical="center" wrapText="1"/>
    </xf>
    <xf numFmtId="177" fontId="3" fillId="0" borderId="6" xfId="0" applyNumberFormat="1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center" vertical="center" wrapText="1"/>
    </xf>
    <xf numFmtId="176" fontId="0" fillId="0" borderId="0" xfId="0" applyNumberFormat="1"/>
    <xf numFmtId="177" fontId="1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177" fontId="3" fillId="0" borderId="0" xfId="0" applyNumberFormat="1" applyFont="1" applyBorder="1"/>
    <xf numFmtId="0" fontId="6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77" fontId="11" fillId="0" borderId="8" xfId="0" applyNumberFormat="1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177" fontId="14" fillId="0" borderId="10" xfId="0" applyNumberFormat="1" applyFont="1" applyFill="1" applyBorder="1" applyAlignment="1">
      <alignment horizontal="center" vertical="center" wrapText="1"/>
    </xf>
    <xf numFmtId="177" fontId="14" fillId="0" borderId="11" xfId="0" applyNumberFormat="1" applyFont="1" applyFill="1" applyBorder="1" applyAlignment="1">
      <alignment horizontal="center" vertical="center" wrapText="1"/>
    </xf>
    <xf numFmtId="177" fontId="13" fillId="0" borderId="8" xfId="0" applyNumberFormat="1" applyFont="1" applyFill="1" applyBorder="1" applyAlignment="1">
      <alignment horizontal="center" vertical="center" wrapText="1"/>
    </xf>
    <xf numFmtId="177" fontId="13" fillId="0" borderId="8" xfId="0" applyNumberFormat="1" applyFont="1" applyBorder="1" applyAlignment="1">
      <alignment horizontal="center" vertical="center" wrapText="1"/>
    </xf>
    <xf numFmtId="177" fontId="15" fillId="0" borderId="8" xfId="0" applyNumberFormat="1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zoomScale="90" zoomScaleNormal="90" workbookViewId="0">
      <pane ySplit="3" topLeftCell="A15" activePane="bottomLeft" state="frozen"/>
      <selection/>
      <selection pane="bottomLeft" activeCell="F17" sqref="F17"/>
    </sheetView>
  </sheetViews>
  <sheetFormatPr defaultColWidth="8.88888888888889" defaultRowHeight="14.4"/>
  <cols>
    <col min="1" max="1" width="15.3055555555556" style="30" customWidth="1"/>
    <col min="2" max="2" width="8.5462962962963" style="30" customWidth="1"/>
    <col min="3" max="3" width="5.67592592592593" style="30" customWidth="1"/>
    <col min="4" max="4" width="6.16666666666667" style="31" customWidth="1"/>
    <col min="5" max="5" width="17.1481481481481" style="30" customWidth="1"/>
    <col min="6" max="6" width="53.2037037037037" style="30" customWidth="1"/>
    <col min="7" max="7" width="4.31481481481481" style="30" customWidth="1"/>
    <col min="8" max="8" width="8.63888888888889" style="30" customWidth="1"/>
    <col min="9" max="9" width="4.31481481481481" style="30" customWidth="1"/>
    <col min="10" max="10" width="4.44444444444444" style="30" customWidth="1"/>
    <col min="11" max="11" width="5.18518518518519" style="30" customWidth="1"/>
    <col min="12" max="16349" width="8.88888888888889" style="30"/>
    <col min="16351" max="16384" width="8.88888888888889" style="30"/>
  </cols>
  <sheetData>
    <row r="1" ht="25" customHeight="1" spans="1:1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="28" customFormat="1" ht="24.75" customHeight="1" spans="1:11">
      <c r="A2" s="33" t="s">
        <v>1</v>
      </c>
      <c r="B2" s="34" t="s">
        <v>2</v>
      </c>
      <c r="C2" s="35" t="s">
        <v>3</v>
      </c>
      <c r="D2" s="36"/>
      <c r="E2" s="37" t="s">
        <v>4</v>
      </c>
      <c r="F2" s="38"/>
      <c r="G2" s="39" t="s">
        <v>5</v>
      </c>
      <c r="H2" s="39" t="s">
        <v>6</v>
      </c>
      <c r="I2" s="39" t="s">
        <v>7</v>
      </c>
      <c r="J2" s="39" t="s">
        <v>8</v>
      </c>
      <c r="K2" s="39" t="s">
        <v>9</v>
      </c>
    </row>
    <row r="3" s="28" customFormat="1" ht="47" customHeight="1" spans="1:11">
      <c r="A3" s="33"/>
      <c r="B3" s="40"/>
      <c r="C3" s="41" t="s">
        <v>10</v>
      </c>
      <c r="D3" s="42" t="s">
        <v>11</v>
      </c>
      <c r="E3" s="43" t="s">
        <v>12</v>
      </c>
      <c r="F3" s="43" t="s">
        <v>13</v>
      </c>
      <c r="G3" s="44"/>
      <c r="H3" s="44"/>
      <c r="I3" s="44"/>
      <c r="J3" s="44"/>
      <c r="K3" s="44"/>
    </row>
    <row r="4" s="28" customFormat="1" ht="32" customHeight="1" spans="1:11">
      <c r="A4" s="45" t="s">
        <v>14</v>
      </c>
      <c r="B4" s="46" t="s">
        <v>15</v>
      </c>
      <c r="C4" s="47">
        <v>1</v>
      </c>
      <c r="D4" s="47">
        <v>4</v>
      </c>
      <c r="E4" s="48" t="s">
        <v>16</v>
      </c>
      <c r="F4" s="48" t="s">
        <v>17</v>
      </c>
      <c r="G4" s="48" t="s">
        <v>18</v>
      </c>
      <c r="H4" s="48" t="s">
        <v>19</v>
      </c>
      <c r="I4" s="48" t="s">
        <v>18</v>
      </c>
      <c r="J4" s="68" t="s">
        <v>18</v>
      </c>
      <c r="K4" s="45"/>
    </row>
    <row r="5" s="28" customFormat="1" ht="33" customHeight="1" spans="1:11">
      <c r="A5" s="45" t="s">
        <v>20</v>
      </c>
      <c r="B5" s="46" t="s">
        <v>15</v>
      </c>
      <c r="C5" s="47">
        <v>1</v>
      </c>
      <c r="D5" s="47">
        <v>6</v>
      </c>
      <c r="E5" s="48" t="s">
        <v>21</v>
      </c>
      <c r="F5" s="48" t="s">
        <v>22</v>
      </c>
      <c r="G5" s="48" t="s">
        <v>18</v>
      </c>
      <c r="H5" s="48" t="s">
        <v>19</v>
      </c>
      <c r="I5" s="48" t="s">
        <v>18</v>
      </c>
      <c r="J5" s="68" t="s">
        <v>18</v>
      </c>
      <c r="K5" s="45"/>
    </row>
    <row r="6" s="28" customFormat="1" ht="24" customHeight="1" spans="1:11">
      <c r="A6" s="49" t="s">
        <v>23</v>
      </c>
      <c r="B6" s="50" t="s">
        <v>15</v>
      </c>
      <c r="C6" s="51">
        <v>1</v>
      </c>
      <c r="D6" s="47">
        <v>2</v>
      </c>
      <c r="E6" s="48" t="s">
        <v>24</v>
      </c>
      <c r="F6" s="48" t="s">
        <v>25</v>
      </c>
      <c r="G6" s="48" t="s">
        <v>18</v>
      </c>
      <c r="H6" s="48" t="s">
        <v>19</v>
      </c>
      <c r="I6" s="48" t="s">
        <v>18</v>
      </c>
      <c r="J6" s="68" t="s">
        <v>18</v>
      </c>
      <c r="K6" s="45"/>
    </row>
    <row r="7" s="28" customFormat="1" ht="22" customHeight="1" spans="1:11">
      <c r="A7" s="52"/>
      <c r="B7" s="53"/>
      <c r="C7" s="54"/>
      <c r="D7" s="54">
        <v>1</v>
      </c>
      <c r="E7" s="48" t="s">
        <v>26</v>
      </c>
      <c r="F7" s="48" t="s">
        <v>27</v>
      </c>
      <c r="G7" s="48" t="s">
        <v>18</v>
      </c>
      <c r="H7" s="48" t="s">
        <v>19</v>
      </c>
      <c r="I7" s="48" t="s">
        <v>18</v>
      </c>
      <c r="J7" s="68" t="s">
        <v>18</v>
      </c>
      <c r="K7" s="45"/>
    </row>
    <row r="8" s="28" customFormat="1" ht="27" customHeight="1" spans="1:11">
      <c r="A8" s="55"/>
      <c r="B8" s="56"/>
      <c r="C8" s="57"/>
      <c r="D8" s="57"/>
      <c r="E8" s="48" t="s">
        <v>28</v>
      </c>
      <c r="F8" s="48" t="s">
        <v>29</v>
      </c>
      <c r="G8" s="48" t="s">
        <v>18</v>
      </c>
      <c r="H8" s="58" t="s">
        <v>30</v>
      </c>
      <c r="I8" s="48" t="s">
        <v>18</v>
      </c>
      <c r="J8" s="68" t="s">
        <v>18</v>
      </c>
      <c r="K8" s="45"/>
    </row>
    <row r="9" s="28" customFormat="1" ht="112" customHeight="1" spans="1:11">
      <c r="A9" s="45" t="s">
        <v>31</v>
      </c>
      <c r="B9" s="46" t="s">
        <v>15</v>
      </c>
      <c r="C9" s="47">
        <v>1</v>
      </c>
      <c r="D9" s="47">
        <v>6</v>
      </c>
      <c r="E9" s="48" t="s">
        <v>32</v>
      </c>
      <c r="F9" s="48" t="s">
        <v>33</v>
      </c>
      <c r="G9" s="48" t="s">
        <v>18</v>
      </c>
      <c r="H9" s="48" t="s">
        <v>19</v>
      </c>
      <c r="I9" s="48" t="s">
        <v>18</v>
      </c>
      <c r="J9" s="68" t="s">
        <v>18</v>
      </c>
      <c r="K9" s="45"/>
    </row>
    <row r="10" s="28" customFormat="1" ht="93" customHeight="1" spans="1:11">
      <c r="A10" s="45" t="s">
        <v>34</v>
      </c>
      <c r="B10" s="46" t="s">
        <v>15</v>
      </c>
      <c r="C10" s="47">
        <v>1</v>
      </c>
      <c r="D10" s="47">
        <v>3</v>
      </c>
      <c r="E10" s="48" t="s">
        <v>35</v>
      </c>
      <c r="F10" s="48" t="s">
        <v>36</v>
      </c>
      <c r="G10" s="48" t="s">
        <v>18</v>
      </c>
      <c r="H10" s="48" t="s">
        <v>19</v>
      </c>
      <c r="I10" s="48" t="s">
        <v>18</v>
      </c>
      <c r="J10" s="68" t="s">
        <v>18</v>
      </c>
      <c r="K10" s="45"/>
    </row>
    <row r="11" s="28" customFormat="1" ht="29" customHeight="1" spans="1:11">
      <c r="A11" s="45" t="s">
        <v>37</v>
      </c>
      <c r="B11" s="46" t="s">
        <v>15</v>
      </c>
      <c r="C11" s="47">
        <v>1</v>
      </c>
      <c r="D11" s="47">
        <v>1</v>
      </c>
      <c r="E11" s="48" t="s">
        <v>38</v>
      </c>
      <c r="F11" s="48" t="s">
        <v>39</v>
      </c>
      <c r="G11" s="48" t="s">
        <v>18</v>
      </c>
      <c r="H11" s="48" t="s">
        <v>19</v>
      </c>
      <c r="I11" s="48" t="s">
        <v>18</v>
      </c>
      <c r="J11" s="68" t="s">
        <v>18</v>
      </c>
      <c r="K11" s="45"/>
    </row>
    <row r="12" s="28" customFormat="1" ht="104" customHeight="1" spans="1:11">
      <c r="A12" s="45" t="s">
        <v>40</v>
      </c>
      <c r="B12" s="46" t="s">
        <v>15</v>
      </c>
      <c r="C12" s="47">
        <v>1</v>
      </c>
      <c r="D12" s="47">
        <v>4</v>
      </c>
      <c r="E12" s="48" t="s">
        <v>41</v>
      </c>
      <c r="F12" s="48" t="s">
        <v>42</v>
      </c>
      <c r="G12" s="48" t="s">
        <v>18</v>
      </c>
      <c r="H12" s="48" t="s">
        <v>19</v>
      </c>
      <c r="I12" s="48" t="s">
        <v>18</v>
      </c>
      <c r="J12" s="68" t="s">
        <v>18</v>
      </c>
      <c r="K12" s="45"/>
    </row>
    <row r="13" s="28" customFormat="1" ht="64" customHeight="1" spans="1:11">
      <c r="A13" s="45" t="s">
        <v>43</v>
      </c>
      <c r="B13" s="46" t="s">
        <v>15</v>
      </c>
      <c r="C13" s="47">
        <v>1</v>
      </c>
      <c r="D13" s="47">
        <v>2</v>
      </c>
      <c r="E13" s="48" t="s">
        <v>44</v>
      </c>
      <c r="F13" s="48" t="s">
        <v>45</v>
      </c>
      <c r="G13" s="48" t="s">
        <v>18</v>
      </c>
      <c r="H13" s="48" t="s">
        <v>19</v>
      </c>
      <c r="I13" s="48" t="s">
        <v>18</v>
      </c>
      <c r="J13" s="68" t="s">
        <v>18</v>
      </c>
      <c r="K13" s="45"/>
    </row>
    <row r="14" s="28" customFormat="1" ht="40" customHeight="1" spans="1:11">
      <c r="A14" s="45" t="s">
        <v>46</v>
      </c>
      <c r="B14" s="46" t="s">
        <v>15</v>
      </c>
      <c r="C14" s="47">
        <v>1</v>
      </c>
      <c r="D14" s="47">
        <v>0</v>
      </c>
      <c r="E14" s="48" t="s">
        <v>47</v>
      </c>
      <c r="F14" s="48" t="s">
        <v>48</v>
      </c>
      <c r="G14" s="48" t="s">
        <v>18</v>
      </c>
      <c r="H14" s="48" t="s">
        <v>19</v>
      </c>
      <c r="I14" s="48" t="s">
        <v>18</v>
      </c>
      <c r="J14" s="68" t="s">
        <v>18</v>
      </c>
      <c r="K14" s="45"/>
    </row>
    <row r="15" s="28" customFormat="1" ht="157" customHeight="1" spans="1:11">
      <c r="A15" s="45" t="s">
        <v>49</v>
      </c>
      <c r="B15" s="46" t="s">
        <v>15</v>
      </c>
      <c r="C15" s="47">
        <v>1</v>
      </c>
      <c r="D15" s="47">
        <v>4</v>
      </c>
      <c r="E15" s="58" t="s">
        <v>50</v>
      </c>
      <c r="F15" s="58" t="s">
        <v>51</v>
      </c>
      <c r="G15" s="58" t="s">
        <v>18</v>
      </c>
      <c r="H15" s="58" t="s">
        <v>19</v>
      </c>
      <c r="I15" s="58" t="s">
        <v>18</v>
      </c>
      <c r="J15" s="68" t="s">
        <v>18</v>
      </c>
      <c r="K15" s="45"/>
    </row>
    <row r="16" s="28" customFormat="1" ht="43" customHeight="1" spans="1:11">
      <c r="A16" s="45" t="s">
        <v>52</v>
      </c>
      <c r="B16" s="46" t="s">
        <v>15</v>
      </c>
      <c r="C16" s="47">
        <v>1</v>
      </c>
      <c r="D16" s="47">
        <v>4</v>
      </c>
      <c r="E16" s="58" t="s">
        <v>53</v>
      </c>
      <c r="F16" s="58" t="s">
        <v>54</v>
      </c>
      <c r="G16" s="58" t="s">
        <v>18</v>
      </c>
      <c r="H16" s="58" t="s">
        <v>19</v>
      </c>
      <c r="I16" s="58" t="s">
        <v>18</v>
      </c>
      <c r="J16" s="68" t="s">
        <v>18</v>
      </c>
      <c r="K16" s="45"/>
    </row>
    <row r="17" s="28" customFormat="1" ht="130" customHeight="1" spans="1:11">
      <c r="A17" s="45" t="s">
        <v>55</v>
      </c>
      <c r="B17" s="46" t="s">
        <v>15</v>
      </c>
      <c r="C17" s="47">
        <v>1</v>
      </c>
      <c r="D17" s="47">
        <v>6</v>
      </c>
      <c r="E17" s="58" t="s">
        <v>56</v>
      </c>
      <c r="F17" s="58" t="s">
        <v>57</v>
      </c>
      <c r="G17" s="58" t="s">
        <v>18</v>
      </c>
      <c r="H17" s="58" t="s">
        <v>19</v>
      </c>
      <c r="I17" s="58" t="s">
        <v>18</v>
      </c>
      <c r="J17" s="68" t="s">
        <v>18</v>
      </c>
      <c r="K17" s="45"/>
    </row>
    <row r="18" s="28" customFormat="1" ht="27" customHeight="1" spans="1:11">
      <c r="A18" s="45" t="s">
        <v>58</v>
      </c>
      <c r="B18" s="46" t="s">
        <v>15</v>
      </c>
      <c r="C18" s="47">
        <v>1</v>
      </c>
      <c r="D18" s="47">
        <v>1</v>
      </c>
      <c r="E18" s="58" t="s">
        <v>59</v>
      </c>
      <c r="F18" s="58" t="s">
        <v>60</v>
      </c>
      <c r="G18" s="58" t="s">
        <v>18</v>
      </c>
      <c r="H18" s="58" t="s">
        <v>19</v>
      </c>
      <c r="I18" s="58" t="s">
        <v>18</v>
      </c>
      <c r="J18" s="68" t="s">
        <v>18</v>
      </c>
      <c r="K18" s="45"/>
    </row>
    <row r="19" s="28" customFormat="1" ht="54" customHeight="1" spans="1:11">
      <c r="A19" s="45" t="s">
        <v>61</v>
      </c>
      <c r="B19" s="46" t="s">
        <v>15</v>
      </c>
      <c r="C19" s="47">
        <v>1</v>
      </c>
      <c r="D19" s="47">
        <v>6</v>
      </c>
      <c r="E19" s="58" t="s">
        <v>62</v>
      </c>
      <c r="F19" s="58" t="s">
        <v>63</v>
      </c>
      <c r="G19" s="58" t="s">
        <v>18</v>
      </c>
      <c r="H19" s="58" t="s">
        <v>19</v>
      </c>
      <c r="I19" s="58" t="s">
        <v>18</v>
      </c>
      <c r="J19" s="68" t="s">
        <v>18</v>
      </c>
      <c r="K19" s="45" t="s">
        <v>64</v>
      </c>
    </row>
    <row r="20" s="28" customFormat="1" ht="80" customHeight="1" spans="1:11">
      <c r="A20" s="45" t="s">
        <v>65</v>
      </c>
      <c r="B20" s="46" t="s">
        <v>15</v>
      </c>
      <c r="C20" s="47">
        <v>1</v>
      </c>
      <c r="D20" s="47">
        <v>0</v>
      </c>
      <c r="E20" s="58" t="s">
        <v>66</v>
      </c>
      <c r="F20" s="58" t="s">
        <v>67</v>
      </c>
      <c r="G20" s="58" t="s">
        <v>18</v>
      </c>
      <c r="H20" s="58" t="s">
        <v>19</v>
      </c>
      <c r="I20" s="58" t="s">
        <v>18</v>
      </c>
      <c r="J20" s="68" t="s">
        <v>18</v>
      </c>
      <c r="K20" s="45"/>
    </row>
    <row r="21" s="28" customFormat="1" ht="43" customHeight="1" spans="1:11">
      <c r="A21" s="45" t="s">
        <v>68</v>
      </c>
      <c r="B21" s="46" t="s">
        <v>15</v>
      </c>
      <c r="C21" s="47">
        <v>1</v>
      </c>
      <c r="D21" s="47">
        <v>0</v>
      </c>
      <c r="E21" s="58" t="s">
        <v>69</v>
      </c>
      <c r="F21" s="58" t="s">
        <v>70</v>
      </c>
      <c r="G21" s="58" t="s">
        <v>18</v>
      </c>
      <c r="H21" s="58" t="s">
        <v>19</v>
      </c>
      <c r="I21" s="58" t="s">
        <v>18</v>
      </c>
      <c r="J21" s="68" t="s">
        <v>18</v>
      </c>
      <c r="K21" s="45"/>
    </row>
    <row r="22" s="28" customFormat="1" ht="41" customHeight="1" spans="1:11">
      <c r="A22" s="45" t="s">
        <v>71</v>
      </c>
      <c r="B22" s="46" t="s">
        <v>15</v>
      </c>
      <c r="C22" s="47">
        <v>1</v>
      </c>
      <c r="D22" s="47">
        <v>3</v>
      </c>
      <c r="E22" s="59" t="s">
        <v>72</v>
      </c>
      <c r="F22" s="59" t="s">
        <v>73</v>
      </c>
      <c r="G22" s="59" t="s">
        <v>18</v>
      </c>
      <c r="H22" s="59" t="s">
        <v>19</v>
      </c>
      <c r="I22" s="59" t="s">
        <v>18</v>
      </c>
      <c r="J22" s="68" t="s">
        <v>18</v>
      </c>
      <c r="K22" s="49"/>
    </row>
    <row r="23" s="28" customFormat="1" ht="86" customHeight="1" spans="1:11">
      <c r="A23" s="45" t="s">
        <v>74</v>
      </c>
      <c r="B23" s="60" t="s">
        <v>15</v>
      </c>
      <c r="C23" s="47">
        <v>1</v>
      </c>
      <c r="D23" s="47">
        <v>6</v>
      </c>
      <c r="E23" s="58" t="s">
        <v>75</v>
      </c>
      <c r="F23" s="58" t="s">
        <v>76</v>
      </c>
      <c r="G23" s="58" t="s">
        <v>18</v>
      </c>
      <c r="H23" s="58" t="s">
        <v>19</v>
      </c>
      <c r="I23" s="58" t="s">
        <v>18</v>
      </c>
      <c r="J23" s="48" t="s">
        <v>18</v>
      </c>
      <c r="K23" s="45"/>
    </row>
    <row r="24" s="28" customFormat="1" ht="31.05" customHeight="1" spans="1:11">
      <c r="A24" s="49" t="s">
        <v>77</v>
      </c>
      <c r="B24" s="61" t="s">
        <v>15</v>
      </c>
      <c r="C24" s="51">
        <v>1</v>
      </c>
      <c r="D24" s="51">
        <v>4</v>
      </c>
      <c r="E24" s="58" t="s">
        <v>78</v>
      </c>
      <c r="F24" s="58" t="s">
        <v>79</v>
      </c>
      <c r="G24" s="58" t="s">
        <v>18</v>
      </c>
      <c r="H24" s="58" t="s">
        <v>19</v>
      </c>
      <c r="I24" s="58" t="s">
        <v>18</v>
      </c>
      <c r="J24" s="48" t="s">
        <v>18</v>
      </c>
      <c r="K24" s="45"/>
    </row>
    <row r="25" s="28" customFormat="1" ht="31.05" customHeight="1" spans="1:11">
      <c r="A25" s="55"/>
      <c r="B25" s="62"/>
      <c r="C25" s="57"/>
      <c r="D25" s="57"/>
      <c r="E25" s="58" t="s">
        <v>78</v>
      </c>
      <c r="F25" s="58" t="s">
        <v>80</v>
      </c>
      <c r="G25" s="58" t="s">
        <v>18</v>
      </c>
      <c r="H25" s="58" t="s">
        <v>30</v>
      </c>
      <c r="I25" s="58" t="s">
        <v>18</v>
      </c>
      <c r="J25" s="48" t="s">
        <v>18</v>
      </c>
      <c r="K25" s="45"/>
    </row>
    <row r="26" s="28" customFormat="1" ht="31.05" customHeight="1" spans="1:11">
      <c r="A26" s="45" t="s">
        <v>81</v>
      </c>
      <c r="B26" s="60" t="s">
        <v>15</v>
      </c>
      <c r="C26" s="47">
        <v>1</v>
      </c>
      <c r="D26" s="47">
        <v>1</v>
      </c>
      <c r="E26" s="58" t="s">
        <v>82</v>
      </c>
      <c r="F26" s="58" t="s">
        <v>83</v>
      </c>
      <c r="G26" s="58" t="s">
        <v>18</v>
      </c>
      <c r="H26" s="58" t="s">
        <v>30</v>
      </c>
      <c r="I26" s="58" t="s">
        <v>18</v>
      </c>
      <c r="J26" s="48" t="s">
        <v>18</v>
      </c>
      <c r="K26" s="45"/>
    </row>
    <row r="27" s="28" customFormat="1" ht="31.05" customHeight="1" spans="1:11">
      <c r="A27" s="45" t="s">
        <v>84</v>
      </c>
      <c r="B27" s="60" t="s">
        <v>15</v>
      </c>
      <c r="C27" s="47">
        <v>1</v>
      </c>
      <c r="D27" s="47">
        <v>5</v>
      </c>
      <c r="E27" s="58" t="s">
        <v>85</v>
      </c>
      <c r="F27" s="58" t="s">
        <v>86</v>
      </c>
      <c r="G27" s="58" t="s">
        <v>18</v>
      </c>
      <c r="H27" s="58" t="s">
        <v>19</v>
      </c>
      <c r="I27" s="58" t="s">
        <v>18</v>
      </c>
      <c r="J27" s="48" t="s">
        <v>18</v>
      </c>
      <c r="K27" s="45"/>
    </row>
    <row r="28" s="29" customFormat="1" ht="27" customHeight="1" spans="1:11">
      <c r="A28" s="63" t="s">
        <v>87</v>
      </c>
      <c r="B28" s="64"/>
      <c r="C28" s="65">
        <v>21</v>
      </c>
      <c r="D28" s="66">
        <f>SUM(D4:D27)</f>
        <v>69</v>
      </c>
      <c r="E28" s="67"/>
      <c r="F28" s="67"/>
      <c r="G28" s="67"/>
      <c r="H28" s="67"/>
      <c r="I28" s="67"/>
      <c r="J28" s="67"/>
      <c r="K28" s="67"/>
    </row>
  </sheetData>
  <mergeCells count="20">
    <mergeCell ref="A1:K1"/>
    <mergeCell ref="C2:D2"/>
    <mergeCell ref="E2:F2"/>
    <mergeCell ref="A28:B28"/>
    <mergeCell ref="A2:A3"/>
    <mergeCell ref="A6:A8"/>
    <mergeCell ref="A24:A25"/>
    <mergeCell ref="B2:B3"/>
    <mergeCell ref="B6:B8"/>
    <mergeCell ref="B24:B25"/>
    <mergeCell ref="C6:C8"/>
    <mergeCell ref="C24:C25"/>
    <mergeCell ref="D7:D8"/>
    <mergeCell ref="D24:D25"/>
    <mergeCell ref="G2:G3"/>
    <mergeCell ref="H2:H3"/>
    <mergeCell ref="I2:I3"/>
    <mergeCell ref="J2:J3"/>
    <mergeCell ref="K2:K3"/>
    <mergeCell ref="K19:K22"/>
  </mergeCells>
  <printOptions horizontalCentered="1"/>
  <pageMargins left="0" right="0" top="0" bottom="0" header="0.314583333333333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20"/>
  <sheetViews>
    <sheetView workbookViewId="0">
      <selection activeCell="G20" sqref="G20"/>
    </sheetView>
  </sheetViews>
  <sheetFormatPr defaultColWidth="9" defaultRowHeight="14.4"/>
  <cols>
    <col min="1" max="1" width="5.88888888888889" customWidth="1"/>
    <col min="5" max="5" width="5.66666666666667" customWidth="1"/>
    <col min="7" max="7" width="10" customWidth="1"/>
    <col min="8" max="8" width="11.2222222222222" customWidth="1"/>
    <col min="9" max="9" width="12.1111111111111" customWidth="1"/>
    <col min="10" max="10" width="6.77777777777778" customWidth="1"/>
  </cols>
  <sheetData>
    <row r="2" ht="15.15"/>
    <row r="3" s="1" customFormat="1" ht="31.5" customHeight="1" spans="1:19">
      <c r="A3" s="2" t="s">
        <v>88</v>
      </c>
      <c r="B3" s="3" t="s">
        <v>89</v>
      </c>
      <c r="C3" s="4" t="s">
        <v>90</v>
      </c>
      <c r="D3" s="5"/>
      <c r="E3" s="6"/>
      <c r="F3" s="7" t="s">
        <v>91</v>
      </c>
      <c r="G3" s="8" t="s">
        <v>92</v>
      </c>
      <c r="H3" s="9"/>
      <c r="I3" s="23"/>
      <c r="J3" s="7" t="s">
        <v>93</v>
      </c>
      <c r="K3" s="4" t="s">
        <v>94</v>
      </c>
      <c r="L3" s="5"/>
      <c r="M3" s="5"/>
      <c r="N3" s="5"/>
      <c r="O3" s="5"/>
      <c r="P3" s="6"/>
      <c r="Q3" s="24" t="s">
        <v>95</v>
      </c>
      <c r="R3" s="2" t="s">
        <v>96</v>
      </c>
      <c r="S3" s="3" t="s">
        <v>97</v>
      </c>
    </row>
    <row r="4" s="1" customFormat="1" ht="57" customHeight="1" spans="1:19">
      <c r="A4" s="10"/>
      <c r="B4" s="11"/>
      <c r="C4" s="10" t="s">
        <v>98</v>
      </c>
      <c r="D4" s="12" t="s">
        <v>99</v>
      </c>
      <c r="E4" s="12" t="s">
        <v>100</v>
      </c>
      <c r="F4" s="13"/>
      <c r="G4" s="14" t="s">
        <v>101</v>
      </c>
      <c r="H4" s="15" t="s">
        <v>102</v>
      </c>
      <c r="I4" s="15" t="s">
        <v>103</v>
      </c>
      <c r="J4" s="13"/>
      <c r="K4" s="10" t="s">
        <v>104</v>
      </c>
      <c r="L4" s="12" t="s">
        <v>105</v>
      </c>
      <c r="M4" s="12" t="s">
        <v>106</v>
      </c>
      <c r="N4" s="12" t="s">
        <v>107</v>
      </c>
      <c r="O4" s="12" t="s">
        <v>108</v>
      </c>
      <c r="P4" s="12" t="s">
        <v>109</v>
      </c>
      <c r="Q4" s="25"/>
      <c r="R4" s="10" t="s">
        <v>96</v>
      </c>
      <c r="S4" s="11"/>
    </row>
    <row r="5" s="1" customFormat="1" ht="27.9" customHeight="1" spans="1:19">
      <c r="A5" s="16">
        <v>9</v>
      </c>
      <c r="B5" s="17" t="s">
        <v>110</v>
      </c>
      <c r="C5" s="16">
        <v>290</v>
      </c>
      <c r="D5" s="18">
        <v>132</v>
      </c>
      <c r="E5" s="18"/>
      <c r="F5" s="19">
        <f t="shared" ref="F5" si="0">(C5+D5*1.5+E5*2)/18</f>
        <v>27.1111111111111</v>
      </c>
      <c r="G5" s="20">
        <v>1327.844</v>
      </c>
      <c r="H5" s="21">
        <v>2016.53</v>
      </c>
      <c r="I5" s="21">
        <v>21596.996</v>
      </c>
      <c r="J5" s="19">
        <f t="shared" ref="J5" si="1">G5/260+H5/260+I5/330</f>
        <v>78.3084193473193</v>
      </c>
      <c r="K5" s="16"/>
      <c r="L5" s="18">
        <v>1</v>
      </c>
      <c r="M5" s="18"/>
      <c r="N5" s="18"/>
      <c r="O5" s="18"/>
      <c r="P5" s="18"/>
      <c r="Q5" s="26">
        <f t="shared" ref="Q5" si="2">K5*6+L5*5+M5*4+N5*3+O5*2+P5*2</f>
        <v>5</v>
      </c>
      <c r="R5" s="16">
        <v>1</v>
      </c>
      <c r="S5" s="27"/>
    </row>
    <row r="7" spans="3:10">
      <c r="C7" s="22">
        <f>(C5+D5*1.5)/18</f>
        <v>27.1111111111111</v>
      </c>
      <c r="D7" s="22"/>
      <c r="E7" s="22"/>
      <c r="F7" s="22"/>
      <c r="G7" s="22"/>
      <c r="H7" s="22"/>
      <c r="I7" s="22">
        <f>I5/330</f>
        <v>65.4454424242424</v>
      </c>
      <c r="J7" s="22"/>
    </row>
    <row r="8" spans="2:10">
      <c r="B8" t="s">
        <v>111</v>
      </c>
      <c r="C8" s="22" t="s">
        <v>112</v>
      </c>
      <c r="D8" s="22"/>
      <c r="E8" s="22"/>
      <c r="F8" s="22"/>
      <c r="G8" s="22"/>
      <c r="H8" s="22" t="s">
        <v>113</v>
      </c>
      <c r="I8" s="22" t="s">
        <v>114</v>
      </c>
      <c r="J8" s="22"/>
    </row>
    <row r="9" spans="3:10">
      <c r="C9" s="22"/>
      <c r="D9" s="22"/>
      <c r="E9" s="22"/>
      <c r="F9" s="22"/>
      <c r="G9" s="22"/>
      <c r="H9" s="22"/>
      <c r="I9" s="22"/>
      <c r="J9" s="22"/>
    </row>
    <row r="10" spans="3:10">
      <c r="C10" s="22">
        <f>(G5+H5)/260</f>
        <v>12.8629769230769</v>
      </c>
      <c r="D10" s="22"/>
      <c r="E10" s="22"/>
      <c r="F10" s="22"/>
      <c r="G10" s="22"/>
      <c r="H10" s="22"/>
      <c r="I10" s="22">
        <f>29233/350</f>
        <v>83.5228571428571</v>
      </c>
      <c r="J10" s="22"/>
    </row>
    <row r="11" spans="2:10">
      <c r="B11" t="s">
        <v>113</v>
      </c>
      <c r="C11" s="22" t="s">
        <v>115</v>
      </c>
      <c r="D11" s="22"/>
      <c r="E11" s="22"/>
      <c r="F11" s="22"/>
      <c r="G11" s="22"/>
      <c r="H11" s="22" t="s">
        <v>116</v>
      </c>
      <c r="I11" s="22" t="s">
        <v>117</v>
      </c>
      <c r="J11" s="22"/>
    </row>
    <row r="12" spans="3:10">
      <c r="C12" s="22"/>
      <c r="D12" s="22"/>
      <c r="E12" s="22"/>
      <c r="F12" s="22"/>
      <c r="G12" s="22"/>
      <c r="H12" s="22"/>
      <c r="I12" s="22"/>
      <c r="J12" s="22"/>
    </row>
    <row r="13" spans="3:10">
      <c r="C13" s="22"/>
      <c r="D13" s="22"/>
      <c r="E13" s="22"/>
      <c r="F13" s="22"/>
      <c r="G13" s="22"/>
      <c r="H13" s="22"/>
      <c r="I13" s="22"/>
      <c r="J13" s="22"/>
    </row>
    <row r="14" spans="3:10">
      <c r="C14" s="22">
        <f>(C7+C10)/2</f>
        <v>19.987044017094</v>
      </c>
      <c r="D14" s="22"/>
      <c r="E14" s="22"/>
      <c r="F14" s="22"/>
      <c r="G14" s="22"/>
      <c r="H14" s="22"/>
      <c r="I14" s="22">
        <f>(I7+I10)/2</f>
        <v>74.4841497835498</v>
      </c>
      <c r="J14" s="22"/>
    </row>
    <row r="15" spans="3:10">
      <c r="C15" s="22" t="s">
        <v>118</v>
      </c>
      <c r="D15" s="22"/>
      <c r="E15" s="22"/>
      <c r="F15" s="22"/>
      <c r="G15" s="22"/>
      <c r="H15" s="22"/>
      <c r="I15" s="22" t="s">
        <v>119</v>
      </c>
      <c r="J15" s="22"/>
    </row>
    <row r="16" spans="3:10">
      <c r="C16" s="22"/>
      <c r="D16" s="22"/>
      <c r="E16" s="22"/>
      <c r="F16" s="22"/>
      <c r="G16" s="22"/>
      <c r="H16" s="22"/>
      <c r="I16" s="22"/>
      <c r="J16" s="22"/>
    </row>
    <row r="17" spans="3:10">
      <c r="C17" s="22"/>
      <c r="D17" s="22"/>
      <c r="E17" s="22"/>
      <c r="F17" s="22"/>
      <c r="G17" s="22"/>
      <c r="H17" s="22"/>
      <c r="I17" s="22"/>
      <c r="J17" s="22"/>
    </row>
    <row r="18" spans="3:10">
      <c r="C18" s="22"/>
      <c r="D18" s="22"/>
      <c r="E18" s="22"/>
      <c r="F18" s="22"/>
      <c r="G18" s="22"/>
      <c r="H18" s="22"/>
      <c r="I18" s="22"/>
      <c r="J18" s="22"/>
    </row>
    <row r="19" spans="3:10">
      <c r="C19" s="22">
        <f>C14+I14</f>
        <v>94.4711938006438</v>
      </c>
      <c r="D19" s="22"/>
      <c r="E19" s="22"/>
      <c r="F19" s="22"/>
      <c r="G19" s="22"/>
      <c r="H19" s="22"/>
      <c r="I19" s="22"/>
      <c r="J19" s="22"/>
    </row>
    <row r="20" spans="3:10">
      <c r="C20" s="22" t="s">
        <v>120</v>
      </c>
      <c r="D20" s="22"/>
      <c r="E20" s="22"/>
      <c r="F20" s="22"/>
      <c r="G20" s="22"/>
      <c r="H20" s="22"/>
      <c r="I20" s="22"/>
      <c r="J20" s="22"/>
    </row>
  </sheetData>
  <mergeCells count="5">
    <mergeCell ref="C3:E3"/>
    <mergeCell ref="G3:I3"/>
    <mergeCell ref="K3:P3"/>
    <mergeCell ref="A3:A4"/>
    <mergeCell ref="B3:B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nym</dc:creator>
  <cp:lastModifiedBy>Administrator</cp:lastModifiedBy>
  <dcterms:created xsi:type="dcterms:W3CDTF">2015-06-05T18:19:00Z</dcterms:created>
  <cp:lastPrinted>2020-10-09T03:27:00Z</cp:lastPrinted>
  <dcterms:modified xsi:type="dcterms:W3CDTF">2023-02-11T01:38:23Z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961622F86133429EBE0DD94455538556</vt:lpwstr>
  </property>
</Properties>
</file>